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Temp\C2_math_rennritu\"/>
    </mc:Choice>
  </mc:AlternateContent>
  <xr:revisionPtr revIDLastSave="0" documentId="13_ncr:1_{33006E30-FCB2-433B-A703-1062D6E3B73F}" xr6:coauthVersionLast="47" xr6:coauthVersionMax="47" xr10:uidLastSave="{00000000-0000-0000-0000-000000000000}"/>
  <bookViews>
    <workbookView xWindow="2160" yWindow="2160" windowWidth="28130" windowHeight="15370" xr2:uid="{00000000-000D-0000-FFFF-FFFF00000000}"/>
  </bookViews>
  <sheets>
    <sheet name="使い方" sheetId="5" r:id="rId1"/>
    <sheet name="道のりを求めよう" sheetId="1" r:id="rId2"/>
    <sheet name="線分図" sheetId="2" r:id="rId3"/>
    <sheet name="連立方程式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4" l="1"/>
  <c r="F36" i="4" s="1"/>
  <c r="D18" i="4"/>
  <c r="G25" i="4" s="1"/>
  <c r="B11" i="4"/>
  <c r="G22" i="4" s="1"/>
  <c r="B11" i="2"/>
  <c r="L27" i="2" s="1"/>
  <c r="D5" i="1"/>
  <c r="C15" i="1"/>
  <c r="A15" i="1"/>
  <c r="C13" i="1"/>
  <c r="A13" i="1"/>
  <c r="G35" i="4"/>
  <c r="D35" i="4"/>
  <c r="D31" i="4"/>
  <c r="F35" i="4" s="1"/>
  <c r="D29" i="4"/>
  <c r="J9" i="4"/>
  <c r="K21" i="4" s="1"/>
  <c r="D9" i="4"/>
  <c r="E21" i="4" s="1"/>
  <c r="G5" i="4"/>
  <c r="L19" i="4" s="1"/>
  <c r="A5" i="4"/>
  <c r="I3" i="4"/>
  <c r="D5" i="4" s="1"/>
  <c r="G3" i="4"/>
  <c r="B25" i="4" s="1"/>
  <c r="B3" i="4"/>
  <c r="G17" i="4" s="1"/>
  <c r="F29" i="4" s="1"/>
  <c r="J9" i="2"/>
  <c r="K21" i="2" s="1"/>
  <c r="D9" i="2"/>
  <c r="G5" i="2"/>
  <c r="I27" i="2" s="1"/>
  <c r="A5" i="2"/>
  <c r="I3" i="2"/>
  <c r="G27" i="2" s="1"/>
  <c r="G3" i="2"/>
  <c r="A19" i="2" s="1"/>
  <c r="B3" i="2"/>
  <c r="G17" i="2" s="1"/>
  <c r="E21" i="2"/>
  <c r="A7" i="2"/>
  <c r="F9" i="1"/>
  <c r="A9" i="1"/>
  <c r="A7" i="1"/>
  <c r="G27" i="4" l="1"/>
  <c r="F37" i="4"/>
  <c r="B29" i="4"/>
  <c r="B31" i="4"/>
  <c r="C35" i="4" s="1"/>
  <c r="D5" i="2"/>
  <c r="G22" i="2"/>
  <c r="C41" i="4"/>
  <c r="E41" i="4"/>
  <c r="C42" i="4"/>
  <c r="E42" i="4"/>
  <c r="H19" i="2"/>
  <c r="B25" i="2"/>
  <c r="D25" i="2"/>
  <c r="G25" i="2"/>
  <c r="A13" i="2"/>
  <c r="I25" i="2"/>
  <c r="C13" i="2"/>
  <c r="L25" i="2"/>
  <c r="A15" i="2"/>
  <c r="B27" i="2"/>
  <c r="C15" i="2"/>
  <c r="D27" i="2"/>
  <c r="A13" i="4"/>
  <c r="C13" i="4"/>
  <c r="L19" i="2"/>
  <c r="A15" i="4"/>
  <c r="C15" i="4"/>
  <c r="A19" i="4"/>
  <c r="H19" i="4"/>
  <c r="B32" i="4"/>
  <c r="C34" i="4" s="1"/>
  <c r="F31" i="4"/>
  <c r="D32" i="4"/>
  <c r="A7" i="4"/>
  <c r="A9" i="4"/>
  <c r="F9" i="4"/>
  <c r="D25" i="4"/>
  <c r="B27" i="4"/>
  <c r="D27" i="4"/>
  <c r="A9" i="2"/>
  <c r="F9" i="2"/>
  <c r="E35" i="4" l="1"/>
  <c r="B35" i="4"/>
  <c r="H35" i="4"/>
  <c r="H36" i="4" s="1"/>
  <c r="J38" i="4" s="1"/>
  <c r="H37" i="4" l="1"/>
  <c r="H38" i="4" s="1"/>
  <c r="B39" i="4" s="1"/>
  <c r="H42" i="4"/>
  <c r="H41" i="4" l="1"/>
</calcChain>
</file>

<file path=xl/sharedStrings.xml><?xml version="1.0" encoding="utf-8"?>
<sst xmlns="http://schemas.openxmlformats.org/spreadsheetml/2006/main" count="144" uniqueCount="77">
  <si>
    <t>全長</t>
    <rPh sb="0" eb="2">
      <t>ゼンチョウ</t>
    </rPh>
    <phoneticPr fontId="1"/>
  </si>
  <si>
    <t>㎞のコースを、スタートの</t>
    <phoneticPr fontId="1"/>
  </si>
  <si>
    <t>から</t>
    <phoneticPr fontId="1"/>
  </si>
  <si>
    <t>Ａ地点</t>
    <rPh sb="1" eb="3">
      <t>チテン</t>
    </rPh>
    <phoneticPr fontId="1"/>
  </si>
  <si>
    <t>B地点</t>
    <rPh sb="1" eb="3">
      <t>チテン</t>
    </rPh>
    <phoneticPr fontId="1"/>
  </si>
  <si>
    <t>までは</t>
    <phoneticPr fontId="1"/>
  </si>
  <si>
    <t>自転車</t>
    <rPh sb="0" eb="3">
      <t>ジテンシャ</t>
    </rPh>
    <phoneticPr fontId="1"/>
  </si>
  <si>
    <t>C地点</t>
    <rPh sb="1" eb="3">
      <t>チテン</t>
    </rPh>
    <phoneticPr fontId="1"/>
  </si>
  <si>
    <t>では、時速</t>
    <rPh sb="3" eb="5">
      <t>ジソク</t>
    </rPh>
    <phoneticPr fontId="1"/>
  </si>
  <si>
    <t>㎞、</t>
    <phoneticPr fontId="1"/>
  </si>
  <si>
    <t>までは、</t>
    <phoneticPr fontId="1"/>
  </si>
  <si>
    <t>㎞で走って、</t>
    <rPh sb="2" eb="3">
      <t>ハシ</t>
    </rPh>
    <phoneticPr fontId="1"/>
  </si>
  <si>
    <t>全体を</t>
    <rPh sb="0" eb="2">
      <t>ゼンタイ</t>
    </rPh>
    <phoneticPr fontId="1"/>
  </si>
  <si>
    <t>時間で完走しました。</t>
    <rPh sb="0" eb="2">
      <t>ジカン</t>
    </rPh>
    <rPh sb="3" eb="5">
      <t>カンソウ</t>
    </rPh>
    <phoneticPr fontId="1"/>
  </si>
  <si>
    <t>で進み、</t>
    <rPh sb="1" eb="2">
      <t>スス</t>
    </rPh>
    <phoneticPr fontId="1"/>
  </si>
  <si>
    <t>スタート</t>
    <phoneticPr fontId="1"/>
  </si>
  <si>
    <t>時速</t>
    <rPh sb="0" eb="2">
      <t>ジソク</t>
    </rPh>
    <phoneticPr fontId="1"/>
  </si>
  <si>
    <t>時間</t>
    <rPh sb="0" eb="2">
      <t>ジカン</t>
    </rPh>
    <phoneticPr fontId="1"/>
  </si>
  <si>
    <t>ｘ</t>
    <phoneticPr fontId="1"/>
  </si>
  <si>
    <t>㎞</t>
    <phoneticPr fontId="1"/>
  </si>
  <si>
    <t>ｙ</t>
    <phoneticPr fontId="1"/>
  </si>
  <si>
    <t>（</t>
    <phoneticPr fontId="1"/>
  </si>
  <si>
    <t>までの道のり）＝</t>
    <rPh sb="3" eb="4">
      <t>ミチ</t>
    </rPh>
    <phoneticPr fontId="1"/>
  </si>
  <si>
    <t>（㎞）</t>
    <phoneticPr fontId="1"/>
  </si>
  <si>
    <t>までの道のり）＋（</t>
    <rPh sb="3" eb="4">
      <t>ミチ</t>
    </rPh>
    <phoneticPr fontId="1"/>
  </si>
  <si>
    <t>（時間）</t>
    <rPh sb="1" eb="3">
      <t>ジカン</t>
    </rPh>
    <phoneticPr fontId="1"/>
  </si>
  <si>
    <t>までの時間　）＋（</t>
    <rPh sb="3" eb="5">
      <t>ジカン</t>
    </rPh>
    <phoneticPr fontId="1"/>
  </si>
  <si>
    <t>までの時間　）＝</t>
    <rPh sb="3" eb="5">
      <t>ジカン</t>
    </rPh>
    <phoneticPr fontId="1"/>
  </si>
  <si>
    <t>＋</t>
    <phoneticPr fontId="1"/>
  </si>
  <si>
    <t>＝</t>
    <phoneticPr fontId="1"/>
  </si>
  <si>
    <t>+</t>
    <phoneticPr fontId="1"/>
  </si>
  <si>
    <t>までの道のりを</t>
    <rPh sb="3" eb="4">
      <t>ミチ</t>
    </rPh>
    <phoneticPr fontId="1"/>
  </si>
  <si>
    <t>=</t>
    <phoneticPr fontId="1"/>
  </si>
  <si>
    <t>…①</t>
    <phoneticPr fontId="1"/>
  </si>
  <si>
    <t>…②</t>
    <phoneticPr fontId="1"/>
  </si>
  <si>
    <t>より</t>
    <phoneticPr fontId="1"/>
  </si>
  <si>
    <t>②×</t>
    <phoneticPr fontId="1"/>
  </si>
  <si>
    <t>…②’</t>
    <phoneticPr fontId="1"/>
  </si>
  <si>
    <t>②’－①より</t>
    <phoneticPr fontId="1"/>
  </si>
  <si>
    <t>①に代入して</t>
    <rPh sb="2" eb="4">
      <t>ダイニュウ</t>
    </rPh>
    <phoneticPr fontId="1"/>
  </si>
  <si>
    <t>，</t>
    <phoneticPr fontId="1"/>
  </si>
  <si>
    <t>）</t>
    <phoneticPr fontId="1"/>
  </si>
  <si>
    <t>までの道のりと、</t>
    <rPh sb="3" eb="4">
      <t>ミチ</t>
    </rPh>
    <phoneticPr fontId="1"/>
  </si>
  <si>
    <t>までの道のりを求めなさい。</t>
    <rPh sb="3" eb="4">
      <t>ミチ</t>
    </rPh>
    <rPh sb="7" eb="8">
      <t>モト</t>
    </rPh>
    <phoneticPr fontId="1"/>
  </si>
  <si>
    <t>までの道のり</t>
    <rPh sb="3" eb="4">
      <t>ミチ</t>
    </rPh>
    <phoneticPr fontId="1"/>
  </si>
  <si>
    <t>を置いて走りました。</t>
    <rPh sb="1" eb="2">
      <t>オ</t>
    </rPh>
    <rPh sb="4" eb="5">
      <t>ハシ</t>
    </rPh>
    <phoneticPr fontId="1"/>
  </si>
  <si>
    <t>を置いてからは時速</t>
    <rPh sb="1" eb="2">
      <t>オ</t>
    </rPh>
    <rPh sb="7" eb="9">
      <t>ジソク</t>
    </rPh>
    <phoneticPr fontId="1"/>
  </si>
  <si>
    <t>【使い方】</t>
    <rPh sb="1" eb="2">
      <t>ツカ</t>
    </rPh>
    <rPh sb="3" eb="4">
      <t>カタ</t>
    </rPh>
    <phoneticPr fontId="1"/>
  </si>
  <si>
    <t>１．</t>
    <phoneticPr fontId="1"/>
  </si>
  <si>
    <r>
      <rPr>
        <sz val="11"/>
        <color theme="4" tint="0.79998168889431442"/>
        <rFont val="Yu Gothic"/>
        <family val="3"/>
        <charset val="128"/>
        <scheme val="minor"/>
      </rPr>
      <t>■</t>
    </r>
    <r>
      <rPr>
        <sz val="11"/>
        <color theme="1"/>
        <rFont val="Yu Gothic"/>
        <family val="2"/>
        <scheme val="minor"/>
      </rPr>
      <t>色のシートのセルに、適当な言葉や数を入れて問題を作りましょう。</t>
    </r>
    <rPh sb="1" eb="2">
      <t>イロ</t>
    </rPh>
    <rPh sb="11" eb="13">
      <t>テキトウ</t>
    </rPh>
    <rPh sb="14" eb="16">
      <t>コトバ</t>
    </rPh>
    <rPh sb="17" eb="18">
      <t>スウ</t>
    </rPh>
    <rPh sb="19" eb="20">
      <t>イ</t>
    </rPh>
    <rPh sb="22" eb="24">
      <t>モンダイ</t>
    </rPh>
    <rPh sb="25" eb="26">
      <t>ツク</t>
    </rPh>
    <phoneticPr fontId="1"/>
  </si>
  <si>
    <t>（初期値）</t>
    <rPh sb="1" eb="4">
      <t>ショキチ</t>
    </rPh>
    <phoneticPr fontId="1"/>
  </si>
  <si>
    <t>２．</t>
    <phoneticPr fontId="1"/>
  </si>
  <si>
    <t>中学２年生数学　「連立方程式」　</t>
    <rPh sb="0" eb="2">
      <t>チュウガク</t>
    </rPh>
    <rPh sb="3" eb="4">
      <t>ネン</t>
    </rPh>
    <rPh sb="4" eb="5">
      <t>セイ</t>
    </rPh>
    <rPh sb="5" eb="7">
      <t>スウガク</t>
    </rPh>
    <rPh sb="9" eb="11">
      <t>レンリツ</t>
    </rPh>
    <rPh sb="11" eb="14">
      <t>ホウテイシキ</t>
    </rPh>
    <phoneticPr fontId="1"/>
  </si>
  <si>
    <t>「道のりを求めよう」</t>
    <rPh sb="1" eb="2">
      <t>ミチ</t>
    </rPh>
    <rPh sb="5" eb="6">
      <t>モト</t>
    </rPh>
    <phoneticPr fontId="1"/>
  </si>
  <si>
    <t>「道のりを求めよう」シート</t>
    <rPh sb="1" eb="2">
      <t>ミチ</t>
    </rPh>
    <rPh sb="5" eb="6">
      <t>モト</t>
    </rPh>
    <phoneticPr fontId="1"/>
  </si>
  <si>
    <t>セルB１…</t>
    <phoneticPr fontId="1"/>
  </si>
  <si>
    <t>セルG1…</t>
    <phoneticPr fontId="1"/>
  </si>
  <si>
    <t>A地点</t>
    <rPh sb="1" eb="3">
      <t>チテン</t>
    </rPh>
    <phoneticPr fontId="1"/>
  </si>
  <si>
    <t>セルＡ3…</t>
    <phoneticPr fontId="1"/>
  </si>
  <si>
    <t>セルＩ1…</t>
    <phoneticPr fontId="1"/>
  </si>
  <si>
    <t>セルD7…</t>
    <phoneticPr fontId="1"/>
  </si>
  <si>
    <t>セルJ7…</t>
    <phoneticPr fontId="1"/>
  </si>
  <si>
    <t>セルB9…</t>
    <phoneticPr fontId="1"/>
  </si>
  <si>
    <t>セルD16、J16に方程式で使う文字を入力します。数直線で数量関係を確かめましょう。</t>
    <rPh sb="10" eb="13">
      <t>ホウテイシキ</t>
    </rPh>
    <rPh sb="14" eb="15">
      <t>ツカ</t>
    </rPh>
    <rPh sb="16" eb="18">
      <t>モジ</t>
    </rPh>
    <rPh sb="19" eb="21">
      <t>ニュウリョク</t>
    </rPh>
    <rPh sb="25" eb="28">
      <t>スウチョクセン</t>
    </rPh>
    <rPh sb="29" eb="33">
      <t>スウリョウカンケイ</t>
    </rPh>
    <rPh sb="34" eb="35">
      <t>タシ</t>
    </rPh>
    <phoneticPr fontId="1"/>
  </si>
  <si>
    <t>セルD16…</t>
    <phoneticPr fontId="1"/>
  </si>
  <si>
    <t>セルJ16…</t>
    <phoneticPr fontId="1"/>
  </si>
  <si>
    <t>「線分図」シート</t>
    <rPh sb="1" eb="3">
      <t>センブン</t>
    </rPh>
    <rPh sb="3" eb="4">
      <t>ズ</t>
    </rPh>
    <phoneticPr fontId="1"/>
  </si>
  <si>
    <t>「連立方程式」シート</t>
    <rPh sb="1" eb="3">
      <t>レンリツ</t>
    </rPh>
    <rPh sb="3" eb="6">
      <t>ホウテイシキ</t>
    </rPh>
    <phoneticPr fontId="1"/>
  </si>
  <si>
    <t>道のりを求めよう</t>
    <rPh sb="0" eb="1">
      <t>ミチ</t>
    </rPh>
    <rPh sb="4" eb="5">
      <t>モト</t>
    </rPh>
    <phoneticPr fontId="1"/>
  </si>
  <si>
    <t>（ｘ,ｙ）＝（</t>
    <phoneticPr fontId="1"/>
  </si>
  <si>
    <t>セルO1…</t>
    <phoneticPr fontId="1"/>
  </si>
  <si>
    <t>３．</t>
    <phoneticPr fontId="1"/>
  </si>
  <si>
    <t>連立方程式を作って、解きましょう。</t>
    <rPh sb="0" eb="2">
      <t>レンリツ</t>
    </rPh>
    <rPh sb="2" eb="5">
      <t>ホウテイシキ</t>
    </rPh>
    <rPh sb="6" eb="7">
      <t>ツク</t>
    </rPh>
    <rPh sb="10" eb="11">
      <t>ト</t>
    </rPh>
    <phoneticPr fontId="1"/>
  </si>
  <si>
    <t>x</t>
    <phoneticPr fontId="1"/>
  </si>
  <si>
    <t>y</t>
    <phoneticPr fontId="1"/>
  </si>
  <si>
    <t>セルO1に1を入力することで表示、０を入力することで非表示に切り替えます。表示すると、連立方程式とその解が表示されます。</t>
    <rPh sb="7" eb="9">
      <t>ニュウリョク</t>
    </rPh>
    <rPh sb="19" eb="21">
      <t>ニュウリョク</t>
    </rPh>
    <rPh sb="43" eb="45">
      <t>レンリツ</t>
    </rPh>
    <rPh sb="45" eb="48">
      <t>ホウテイシキ</t>
    </rPh>
    <rPh sb="51" eb="52">
      <t>カイ</t>
    </rPh>
    <rPh sb="53" eb="55">
      <t>ヒョウジ</t>
    </rPh>
    <phoneticPr fontId="1"/>
  </si>
  <si>
    <t>連立方程式の解が、問題にあっているかも確かめましょう。</t>
    <rPh sb="0" eb="2">
      <t>レンリツ</t>
    </rPh>
    <rPh sb="2" eb="5">
      <t>ホウテイシキ</t>
    </rPh>
    <rPh sb="6" eb="7">
      <t>カイ</t>
    </rPh>
    <rPh sb="9" eb="11">
      <t>モンダイ</t>
    </rPh>
    <rPh sb="19" eb="20">
      <t>タシ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</si>
</sst>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1"/>
      <color theme="4" tint="0.79998168889431442"/>
      <name val="Yu Gothic"/>
      <family val="3"/>
      <charset val="128"/>
      <scheme val="minor"/>
    </font>
    <font>
      <sz val="16"/>
      <color rgb="FFFFFF00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b/>
      <sz val="16"/>
      <color theme="0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b/>
      <sz val="24"/>
      <color theme="1"/>
      <name val="Yu Gothic"/>
      <family val="3"/>
      <charset val="128"/>
      <scheme val="minor"/>
    </font>
    <font>
      <b/>
      <sz val="24"/>
      <color indexed="8"/>
      <name val="Yu 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right"/>
    </xf>
    <xf numFmtId="0" fontId="3" fillId="2" borderId="0" xfId="0" applyFont="1" applyFill="1"/>
    <xf numFmtId="0" fontId="3" fillId="0" borderId="0" xfId="0" applyFont="1"/>
    <xf numFmtId="0" fontId="4" fillId="0" borderId="0" xfId="0" applyFont="1"/>
    <xf numFmtId="0" fontId="4" fillId="3" borderId="0" xfId="0" applyFont="1" applyFill="1"/>
    <xf numFmtId="0" fontId="4" fillId="4" borderId="0" xfId="0" applyFont="1" applyFill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1" xfId="0" applyFont="1" applyBorder="1"/>
    <xf numFmtId="0" fontId="4" fillId="3" borderId="1" xfId="0" applyFont="1" applyFill="1" applyBorder="1"/>
    <xf numFmtId="0" fontId="4" fillId="4" borderId="1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2" borderId="0" xfId="0" applyFont="1" applyFill="1" applyAlignment="1">
      <alignment horizontal="right"/>
    </xf>
    <xf numFmtId="0" fontId="6" fillId="0" borderId="0" xfId="0" applyFont="1"/>
    <xf numFmtId="0" fontId="0" fillId="0" borderId="0" xfId="0" quotePrefix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5" fillId="0" borderId="0" xfId="0" quotePrefix="1" applyFont="1"/>
    <xf numFmtId="0" fontId="8" fillId="5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9" fillId="0" borderId="2" xfId="0" applyFont="1" applyBorder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right"/>
    </xf>
    <xf numFmtId="0" fontId="9" fillId="0" borderId="2" xfId="0" applyFont="1" applyBorder="1"/>
    <xf numFmtId="0" fontId="12" fillId="0" borderId="0" xfId="0" applyFont="1"/>
    <xf numFmtId="0" fontId="13" fillId="0" borderId="0" xfId="0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1">
    <cellStyle name="標準" xfId="0" builtinId="0"/>
  </cellStyles>
  <dxfs count="4">
    <dxf>
      <font>
        <color theme="0"/>
      </font>
    </dxf>
    <dxf>
      <font>
        <color rgb="FFFF0000"/>
      </font>
    </dxf>
    <dxf>
      <font>
        <color theme="1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431800</xdr:colOff>
      <xdr:row>21</xdr:row>
      <xdr:rowOff>123825</xdr:rowOff>
    </xdr:from>
    <xdr:to>
      <xdr:col>11</xdr:col>
      <xdr:colOff>698500</xdr:colOff>
      <xdr:row>21</xdr:row>
      <xdr:rowOff>123825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7D46D810-CA7F-3936-1BD6-B6F38DA51999}"/>
            </a:ext>
          </a:extLst>
        </xdr:cNvPr>
        <xdr:cNvCxnSpPr/>
      </xdr:nvCxnSpPr>
      <xdr:spPr>
        <a:xfrm>
          <a:off x="4749800" y="5641975"/>
          <a:ext cx="2940050" cy="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21</xdr:row>
      <xdr:rowOff>107950</xdr:rowOff>
    </xdr:from>
    <xdr:to>
      <xdr:col>6</xdr:col>
      <xdr:colOff>349250</xdr:colOff>
      <xdr:row>21</xdr:row>
      <xdr:rowOff>139700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C02153CD-465A-BD2F-B909-C0DD7FF960C4}"/>
            </a:ext>
          </a:extLst>
        </xdr:cNvPr>
        <xdr:cNvCxnSpPr/>
      </xdr:nvCxnSpPr>
      <xdr:spPr>
        <a:xfrm flipH="1">
          <a:off x="742950" y="5626100"/>
          <a:ext cx="3321050" cy="3175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717550</xdr:colOff>
      <xdr:row>17</xdr:row>
      <xdr:rowOff>152400</xdr:rowOff>
    </xdr:from>
    <xdr:to>
      <xdr:col>3</xdr:col>
      <xdr:colOff>177800</xdr:colOff>
      <xdr:row>17</xdr:row>
      <xdr:rowOff>158750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69EE55A8-E287-49E0-AB10-26823AE5AC8D}"/>
            </a:ext>
          </a:extLst>
        </xdr:cNvPr>
        <xdr:cNvCxnSpPr/>
      </xdr:nvCxnSpPr>
      <xdr:spPr>
        <a:xfrm flipH="1">
          <a:off x="717550" y="4756150"/>
          <a:ext cx="1314450" cy="635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368300</xdr:colOff>
      <xdr:row>17</xdr:row>
      <xdr:rowOff>158750</xdr:rowOff>
    </xdr:from>
    <xdr:to>
      <xdr:col>7</xdr:col>
      <xdr:colOff>704850</xdr:colOff>
      <xdr:row>17</xdr:row>
      <xdr:rowOff>160338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1B5DEF3F-C1A9-43AF-9BBB-716A32331A12}"/>
            </a:ext>
          </a:extLst>
        </xdr:cNvPr>
        <xdr:cNvCxnSpPr/>
      </xdr:nvCxnSpPr>
      <xdr:spPr>
        <a:xfrm flipV="1">
          <a:off x="2724150" y="4762500"/>
          <a:ext cx="2298700" cy="1588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355600</xdr:colOff>
      <xdr:row>17</xdr:row>
      <xdr:rowOff>152400</xdr:rowOff>
    </xdr:from>
    <xdr:to>
      <xdr:col>11</xdr:col>
      <xdr:colOff>717550</xdr:colOff>
      <xdr:row>17</xdr:row>
      <xdr:rowOff>153988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ADA1B458-8C78-444D-8537-F82C94ED36E9}"/>
            </a:ext>
          </a:extLst>
        </xdr:cNvPr>
        <xdr:cNvCxnSpPr/>
      </xdr:nvCxnSpPr>
      <xdr:spPr>
        <a:xfrm flipV="1">
          <a:off x="6623050" y="4756150"/>
          <a:ext cx="1085850" cy="1588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17</xdr:row>
      <xdr:rowOff>158750</xdr:rowOff>
    </xdr:from>
    <xdr:to>
      <xdr:col>9</xdr:col>
      <xdr:colOff>209550</xdr:colOff>
      <xdr:row>17</xdr:row>
      <xdr:rowOff>158750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862F1824-D6F3-43C6-831B-E7B200DE1D1A}"/>
            </a:ext>
          </a:extLst>
        </xdr:cNvPr>
        <xdr:cNvCxnSpPr/>
      </xdr:nvCxnSpPr>
      <xdr:spPr>
        <a:xfrm flipH="1">
          <a:off x="5080000" y="4762500"/>
          <a:ext cx="895350" cy="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133350</xdr:rowOff>
    </xdr:from>
    <xdr:to>
      <xdr:col>6</xdr:col>
      <xdr:colOff>330200</xdr:colOff>
      <xdr:row>16</xdr:row>
      <xdr:rowOff>165100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DA96C624-0B98-477F-89F0-7AB0B5DC9369}"/>
            </a:ext>
          </a:extLst>
        </xdr:cNvPr>
        <xdr:cNvCxnSpPr/>
      </xdr:nvCxnSpPr>
      <xdr:spPr>
        <a:xfrm flipH="1">
          <a:off x="723900" y="4508500"/>
          <a:ext cx="3321050" cy="3175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368300</xdr:colOff>
      <xdr:row>16</xdr:row>
      <xdr:rowOff>139700</xdr:rowOff>
    </xdr:from>
    <xdr:to>
      <xdr:col>11</xdr:col>
      <xdr:colOff>717550</xdr:colOff>
      <xdr:row>16</xdr:row>
      <xdr:rowOff>142875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F83D1A1B-D5EA-4CDD-A1BC-5D38A2A497F8}"/>
            </a:ext>
          </a:extLst>
        </xdr:cNvPr>
        <xdr:cNvCxnSpPr/>
      </xdr:nvCxnSpPr>
      <xdr:spPr>
        <a:xfrm>
          <a:off x="4686300" y="4514850"/>
          <a:ext cx="3022600" cy="3175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387350</xdr:colOff>
      <xdr:row>23</xdr:row>
      <xdr:rowOff>196850</xdr:rowOff>
    </xdr:from>
    <xdr:to>
      <xdr:col>0</xdr:col>
      <xdr:colOff>647700</xdr:colOff>
      <xdr:row>27</xdr:row>
      <xdr:rowOff>12700</xdr:rowOff>
    </xdr:to>
    <xdr:sp macro="" textlink="">
      <xdr:nvSpPr>
        <xdr:cNvPr id="21" name="左中かっこ 20">
          <a:extLst>
            <a:ext uri="{FF2B5EF4-FFF2-40B4-BE49-F238E27FC236}">
              <a16:creationId xmlns:a16="http://schemas.microsoft.com/office/drawing/2014/main" id="{99688AEF-1294-2B2A-878A-07E92B602101}"/>
            </a:ext>
          </a:extLst>
        </xdr:cNvPr>
        <xdr:cNvSpPr/>
      </xdr:nvSpPr>
      <xdr:spPr>
        <a:xfrm>
          <a:off x="387350" y="6172200"/>
          <a:ext cx="260350" cy="73025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431800</xdr:colOff>
      <xdr:row>21</xdr:row>
      <xdr:rowOff>123825</xdr:rowOff>
    </xdr:from>
    <xdr:to>
      <xdr:col>11</xdr:col>
      <xdr:colOff>698500</xdr:colOff>
      <xdr:row>21</xdr:row>
      <xdr:rowOff>123825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3F93FBCD-08C4-4840-BDC5-8CFB20F5ABDB}"/>
            </a:ext>
          </a:extLst>
        </xdr:cNvPr>
        <xdr:cNvCxnSpPr/>
      </xdr:nvCxnSpPr>
      <xdr:spPr>
        <a:xfrm>
          <a:off x="4889500" y="5641975"/>
          <a:ext cx="2940050" cy="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21</xdr:row>
      <xdr:rowOff>107950</xdr:rowOff>
    </xdr:from>
    <xdr:to>
      <xdr:col>6</xdr:col>
      <xdr:colOff>349250</xdr:colOff>
      <xdr:row>21</xdr:row>
      <xdr:rowOff>139700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BF32CE73-B08B-4699-9C18-CA6707CC23BA}"/>
            </a:ext>
          </a:extLst>
        </xdr:cNvPr>
        <xdr:cNvCxnSpPr/>
      </xdr:nvCxnSpPr>
      <xdr:spPr>
        <a:xfrm flipH="1">
          <a:off x="742950" y="5626100"/>
          <a:ext cx="3321050" cy="3175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717550</xdr:colOff>
      <xdr:row>17</xdr:row>
      <xdr:rowOff>152400</xdr:rowOff>
    </xdr:from>
    <xdr:to>
      <xdr:col>3</xdr:col>
      <xdr:colOff>177800</xdr:colOff>
      <xdr:row>17</xdr:row>
      <xdr:rowOff>158750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394E7B0E-8DF0-4968-96B2-B7C91336CBBA}"/>
            </a:ext>
          </a:extLst>
        </xdr:cNvPr>
        <xdr:cNvCxnSpPr/>
      </xdr:nvCxnSpPr>
      <xdr:spPr>
        <a:xfrm flipH="1">
          <a:off x="717550" y="4756150"/>
          <a:ext cx="1314450" cy="635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368300</xdr:colOff>
      <xdr:row>17</xdr:row>
      <xdr:rowOff>158750</xdr:rowOff>
    </xdr:from>
    <xdr:to>
      <xdr:col>7</xdr:col>
      <xdr:colOff>704850</xdr:colOff>
      <xdr:row>17</xdr:row>
      <xdr:rowOff>160338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74F4CE4-6BA0-4A95-A912-3ED298F96017}"/>
            </a:ext>
          </a:extLst>
        </xdr:cNvPr>
        <xdr:cNvCxnSpPr/>
      </xdr:nvCxnSpPr>
      <xdr:spPr>
        <a:xfrm flipV="1">
          <a:off x="2724150" y="4762500"/>
          <a:ext cx="2438400" cy="1588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355600</xdr:colOff>
      <xdr:row>17</xdr:row>
      <xdr:rowOff>152400</xdr:rowOff>
    </xdr:from>
    <xdr:to>
      <xdr:col>11</xdr:col>
      <xdr:colOff>717550</xdr:colOff>
      <xdr:row>17</xdr:row>
      <xdr:rowOff>153988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7A6CB7BD-440E-4E7F-A1D8-18BDCC653A25}"/>
            </a:ext>
          </a:extLst>
        </xdr:cNvPr>
        <xdr:cNvCxnSpPr/>
      </xdr:nvCxnSpPr>
      <xdr:spPr>
        <a:xfrm flipV="1">
          <a:off x="6762750" y="4756150"/>
          <a:ext cx="1085850" cy="1588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17</xdr:row>
      <xdr:rowOff>158750</xdr:rowOff>
    </xdr:from>
    <xdr:to>
      <xdr:col>9</xdr:col>
      <xdr:colOff>209550</xdr:colOff>
      <xdr:row>17</xdr:row>
      <xdr:rowOff>158750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56F1F7BB-B6CE-4EC0-9004-0B32F5A68AB3}"/>
            </a:ext>
          </a:extLst>
        </xdr:cNvPr>
        <xdr:cNvCxnSpPr/>
      </xdr:nvCxnSpPr>
      <xdr:spPr>
        <a:xfrm flipH="1">
          <a:off x="5219700" y="4762500"/>
          <a:ext cx="895350" cy="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133350</xdr:rowOff>
    </xdr:from>
    <xdr:to>
      <xdr:col>6</xdr:col>
      <xdr:colOff>330200</xdr:colOff>
      <xdr:row>16</xdr:row>
      <xdr:rowOff>165100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6E3D7B8E-5871-4A1A-B4BB-372A334B984E}"/>
            </a:ext>
          </a:extLst>
        </xdr:cNvPr>
        <xdr:cNvCxnSpPr/>
      </xdr:nvCxnSpPr>
      <xdr:spPr>
        <a:xfrm flipH="1">
          <a:off x="723900" y="4508500"/>
          <a:ext cx="3321050" cy="3175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368300</xdr:colOff>
      <xdr:row>16</xdr:row>
      <xdr:rowOff>139700</xdr:rowOff>
    </xdr:from>
    <xdr:to>
      <xdr:col>11</xdr:col>
      <xdr:colOff>717550</xdr:colOff>
      <xdr:row>16</xdr:row>
      <xdr:rowOff>142875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4293196F-20E8-4FF1-A2FC-2FA5231AD881}"/>
            </a:ext>
          </a:extLst>
        </xdr:cNvPr>
        <xdr:cNvCxnSpPr/>
      </xdr:nvCxnSpPr>
      <xdr:spPr>
        <a:xfrm>
          <a:off x="4826000" y="4514850"/>
          <a:ext cx="3022600" cy="3175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387350</xdr:colOff>
      <xdr:row>27</xdr:row>
      <xdr:rowOff>196850</xdr:rowOff>
    </xdr:from>
    <xdr:to>
      <xdr:col>0</xdr:col>
      <xdr:colOff>647700</xdr:colOff>
      <xdr:row>32</xdr:row>
      <xdr:rowOff>6350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9DD1183E-C146-47AB-B3E1-AFA3F7F3FC2D}"/>
            </a:ext>
          </a:extLst>
        </xdr:cNvPr>
        <xdr:cNvSpPr/>
      </xdr:nvSpPr>
      <xdr:spPr>
        <a:xfrm>
          <a:off x="387350" y="7194550"/>
          <a:ext cx="260350" cy="95250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7B856-7DE9-4D03-B3F5-8864B942C088}">
  <dimension ref="A1:G22"/>
  <sheetViews>
    <sheetView tabSelected="1" workbookViewId="0">
      <selection activeCell="A2" sqref="A2"/>
    </sheetView>
  </sheetViews>
  <sheetFormatPr defaultRowHeight="18"/>
  <cols>
    <col min="1" max="2" width="2.58203125" customWidth="1"/>
    <col min="3" max="3" width="4.58203125" customWidth="1"/>
  </cols>
  <sheetData>
    <row r="1" spans="1:7">
      <c r="A1" t="s">
        <v>52</v>
      </c>
    </row>
    <row r="2" spans="1:7">
      <c r="B2" s="13" t="s">
        <v>53</v>
      </c>
    </row>
    <row r="4" spans="1:7">
      <c r="B4" t="s">
        <v>47</v>
      </c>
    </row>
    <row r="5" spans="1:7">
      <c r="C5" s="13" t="s">
        <v>54</v>
      </c>
    </row>
    <row r="6" spans="1:7">
      <c r="C6" s="17" t="s">
        <v>48</v>
      </c>
      <c r="D6" s="4" t="s">
        <v>49</v>
      </c>
    </row>
    <row r="7" spans="1:7">
      <c r="D7" t="s">
        <v>50</v>
      </c>
      <c r="F7" s="18" t="s">
        <v>55</v>
      </c>
      <c r="G7" s="19">
        <v>30</v>
      </c>
    </row>
    <row r="8" spans="1:7">
      <c r="F8" s="19" t="s">
        <v>56</v>
      </c>
      <c r="G8" s="19" t="s">
        <v>57</v>
      </c>
    </row>
    <row r="9" spans="1:7">
      <c r="F9" s="19" t="s">
        <v>59</v>
      </c>
      <c r="G9" s="19" t="s">
        <v>4</v>
      </c>
    </row>
    <row r="10" spans="1:7">
      <c r="F10" s="19" t="s">
        <v>58</v>
      </c>
      <c r="G10" s="19" t="s">
        <v>6</v>
      </c>
    </row>
    <row r="11" spans="1:7">
      <c r="F11" s="19" t="s">
        <v>60</v>
      </c>
      <c r="G11" s="19">
        <v>20</v>
      </c>
    </row>
    <row r="12" spans="1:7">
      <c r="F12" s="19" t="s">
        <v>61</v>
      </c>
      <c r="G12" s="19">
        <v>10</v>
      </c>
    </row>
    <row r="13" spans="1:7">
      <c r="F13" s="19" t="s">
        <v>62</v>
      </c>
      <c r="G13" s="19">
        <v>2</v>
      </c>
    </row>
    <row r="14" spans="1:7">
      <c r="C14" s="20" t="s">
        <v>66</v>
      </c>
    </row>
    <row r="15" spans="1:7">
      <c r="C15" s="17" t="s">
        <v>51</v>
      </c>
      <c r="D15" t="s">
        <v>63</v>
      </c>
    </row>
    <row r="16" spans="1:7">
      <c r="D16" t="s">
        <v>50</v>
      </c>
      <c r="F16" s="18" t="s">
        <v>64</v>
      </c>
      <c r="G16" s="19" t="s">
        <v>18</v>
      </c>
    </row>
    <row r="17" spans="3:7">
      <c r="F17" s="18" t="s">
        <v>65</v>
      </c>
      <c r="G17" s="19" t="s">
        <v>20</v>
      </c>
    </row>
    <row r="18" spans="3:7">
      <c r="C18" s="13" t="s">
        <v>67</v>
      </c>
    </row>
    <row r="19" spans="3:7">
      <c r="C19" s="17" t="s">
        <v>71</v>
      </c>
      <c r="D19" t="s">
        <v>72</v>
      </c>
    </row>
    <row r="20" spans="3:7">
      <c r="D20" t="s">
        <v>75</v>
      </c>
    </row>
    <row r="21" spans="3:7">
      <c r="D21" t="s">
        <v>76</v>
      </c>
    </row>
    <row r="22" spans="3:7">
      <c r="D22" t="s">
        <v>50</v>
      </c>
      <c r="F22" s="18" t="s">
        <v>70</v>
      </c>
      <c r="G22" s="19">
        <v>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workbookViewId="0"/>
  </sheetViews>
  <sheetFormatPr defaultRowHeight="26.5"/>
  <cols>
    <col min="1" max="1" width="9.5" style="3" bestFit="1" customWidth="1"/>
    <col min="2" max="2" width="6.58203125" style="3" customWidth="1"/>
    <col min="3" max="3" width="8.25" style="3" customWidth="1"/>
    <col min="4" max="4" width="6.58203125" style="3" customWidth="1"/>
    <col min="5" max="5" width="7.6640625" style="3" customWidth="1"/>
    <col min="6" max="6" width="10.1640625" style="3" customWidth="1"/>
    <col min="7" max="7" width="9.25" style="3" customWidth="1"/>
    <col min="8" max="8" width="9.5" style="3" bestFit="1" customWidth="1"/>
    <col min="9" max="9" width="9.5" style="3" customWidth="1"/>
    <col min="10" max="10" width="6.58203125" style="3" customWidth="1"/>
    <col min="11" max="11" width="9.5" style="3" bestFit="1" customWidth="1"/>
    <col min="12" max="12" width="9.5" style="3" customWidth="1"/>
    <col min="13" max="13" width="26.6640625" style="3" bestFit="1" customWidth="1"/>
    <col min="14" max="14" width="12.33203125" style="3" bestFit="1" customWidth="1"/>
    <col min="15" max="15" width="8.6640625" style="3"/>
    <col min="16" max="16" width="17.9140625" style="3" bestFit="1" customWidth="1"/>
    <col min="17" max="16384" width="8.6640625" style="3"/>
  </cols>
  <sheetData>
    <row r="1" spans="1:11" ht="38.5">
      <c r="A1" s="30" t="s">
        <v>68</v>
      </c>
    </row>
    <row r="3" spans="1:11">
      <c r="A3" s="1" t="s">
        <v>0</v>
      </c>
      <c r="B3" s="2">
        <v>30</v>
      </c>
      <c r="C3" s="3" t="s">
        <v>1</v>
      </c>
      <c r="G3" s="2" t="s">
        <v>3</v>
      </c>
      <c r="H3" s="3" t="s">
        <v>2</v>
      </c>
      <c r="I3" s="2" t="s">
        <v>4</v>
      </c>
      <c r="J3" s="3" t="s">
        <v>5</v>
      </c>
    </row>
    <row r="4" spans="1:11">
      <c r="A4" s="1"/>
    </row>
    <row r="5" spans="1:11">
      <c r="A5" s="2" t="s">
        <v>6</v>
      </c>
      <c r="B5" s="3" t="s">
        <v>14</v>
      </c>
      <c r="D5" s="3" t="str">
        <f>I3&amp;"からゴールの"</f>
        <v>B地点からゴールの</v>
      </c>
      <c r="G5" s="2" t="s">
        <v>7</v>
      </c>
      <c r="H5" s="3" t="s">
        <v>10</v>
      </c>
    </row>
    <row r="7" spans="1:11">
      <c r="A7" s="3" t="str">
        <f>A5</f>
        <v>自転車</v>
      </c>
      <c r="B7" s="3" t="s">
        <v>45</v>
      </c>
    </row>
    <row r="9" spans="1:11">
      <c r="A9" s="3" t="str">
        <f>A5</f>
        <v>自転車</v>
      </c>
      <c r="B9" s="3" t="s">
        <v>8</v>
      </c>
      <c r="D9" s="2">
        <v>20</v>
      </c>
      <c r="E9" s="3" t="s">
        <v>9</v>
      </c>
      <c r="F9" s="3" t="str">
        <f>A5</f>
        <v>自転車</v>
      </c>
      <c r="G9" s="3" t="s">
        <v>46</v>
      </c>
      <c r="J9" s="2">
        <v>10</v>
      </c>
      <c r="K9" s="3" t="s">
        <v>11</v>
      </c>
    </row>
    <row r="11" spans="1:11">
      <c r="A11" s="3" t="s">
        <v>12</v>
      </c>
      <c r="B11" s="2">
        <v>2</v>
      </c>
      <c r="C11" s="3" t="s">
        <v>13</v>
      </c>
    </row>
    <row r="13" spans="1:11">
      <c r="A13" s="3" t="str">
        <f>G3</f>
        <v>Ａ地点</v>
      </c>
      <c r="B13" s="3" t="s">
        <v>2</v>
      </c>
      <c r="C13" s="3" t="str">
        <f>I3</f>
        <v>B地点</v>
      </c>
      <c r="D13" s="3" t="s">
        <v>42</v>
      </c>
    </row>
    <row r="15" spans="1:11">
      <c r="A15" s="3" t="str">
        <f>I3</f>
        <v>B地点</v>
      </c>
      <c r="B15" s="3" t="s">
        <v>2</v>
      </c>
      <c r="C15" s="3" t="str">
        <f>G5</f>
        <v>C地点</v>
      </c>
      <c r="D15" s="3" t="s">
        <v>43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85075-5EF9-4112-AC60-B753875F17B4}">
  <dimension ref="A1:M54"/>
  <sheetViews>
    <sheetView workbookViewId="0">
      <selection activeCell="J19" sqref="J19"/>
    </sheetView>
  </sheetViews>
  <sheetFormatPr defaultRowHeight="26.5"/>
  <cols>
    <col min="1" max="1" width="9.5" style="3" bestFit="1" customWidth="1"/>
    <col min="2" max="2" width="6.58203125" style="3" customWidth="1"/>
    <col min="3" max="3" width="8.25" style="3" customWidth="1"/>
    <col min="4" max="4" width="6.58203125" style="3" customWidth="1"/>
    <col min="5" max="5" width="7.6640625" style="3" customWidth="1"/>
    <col min="6" max="6" width="10.1640625" style="3" customWidth="1"/>
    <col min="7" max="7" width="9.75" style="3" customWidth="1"/>
    <col min="8" max="8" width="9.5" style="3" bestFit="1" customWidth="1"/>
    <col min="9" max="9" width="9.5" style="3" customWidth="1"/>
    <col min="10" max="10" width="6.58203125" style="3" customWidth="1"/>
    <col min="11" max="11" width="9.5" style="3" bestFit="1" customWidth="1"/>
    <col min="12" max="12" width="9.5" style="3" customWidth="1"/>
    <col min="13" max="13" width="6.58203125" style="3" customWidth="1"/>
    <col min="14" max="14" width="12.33203125" style="3" bestFit="1" customWidth="1"/>
    <col min="15" max="15" width="8.6640625" style="3"/>
    <col min="16" max="16" width="17.9140625" style="3" bestFit="1" customWidth="1"/>
    <col min="17" max="16384" width="8.6640625" style="3"/>
  </cols>
  <sheetData>
    <row r="1" spans="1:11" ht="38.5">
      <c r="A1" s="31" t="s">
        <v>68</v>
      </c>
    </row>
    <row r="3" spans="1:11">
      <c r="A3" s="1" t="s">
        <v>0</v>
      </c>
      <c r="B3" s="3">
        <f>道のりを求めよう!B3</f>
        <v>30</v>
      </c>
      <c r="C3" s="3" t="s">
        <v>1</v>
      </c>
      <c r="G3" s="3" t="str">
        <f>道のりを求めよう!G3</f>
        <v>Ａ地点</v>
      </c>
      <c r="H3" s="3" t="s">
        <v>2</v>
      </c>
      <c r="I3" s="3" t="str">
        <f>道のりを求めよう!I3</f>
        <v>B地点</v>
      </c>
      <c r="J3" s="3" t="s">
        <v>5</v>
      </c>
    </row>
    <row r="4" spans="1:11">
      <c r="A4" s="1"/>
    </row>
    <row r="5" spans="1:11">
      <c r="A5" s="3" t="str">
        <f>道のりを求めよう!A5</f>
        <v>自転車</v>
      </c>
      <c r="B5" s="3" t="s">
        <v>14</v>
      </c>
      <c r="D5" s="3" t="str">
        <f>I3&amp;"からゴールの"</f>
        <v>B地点からゴールの</v>
      </c>
      <c r="G5" s="3" t="str">
        <f>道のりを求めよう!G5</f>
        <v>C地点</v>
      </c>
      <c r="H5" s="3" t="s">
        <v>10</v>
      </c>
    </row>
    <row r="7" spans="1:11">
      <c r="A7" s="3" t="str">
        <f>A5</f>
        <v>自転車</v>
      </c>
      <c r="B7" s="3" t="s">
        <v>45</v>
      </c>
    </row>
    <row r="9" spans="1:11">
      <c r="A9" s="3" t="str">
        <f>A5</f>
        <v>自転車</v>
      </c>
      <c r="B9" s="3" t="s">
        <v>8</v>
      </c>
      <c r="D9" s="3">
        <f>道のりを求めよう!D9</f>
        <v>20</v>
      </c>
      <c r="E9" s="3" t="s">
        <v>9</v>
      </c>
      <c r="F9" s="3" t="str">
        <f>A5</f>
        <v>自転車</v>
      </c>
      <c r="G9" s="3" t="s">
        <v>46</v>
      </c>
      <c r="J9" s="3">
        <f>道のりを求めよう!J9</f>
        <v>10</v>
      </c>
      <c r="K9" s="3" t="s">
        <v>11</v>
      </c>
    </row>
    <row r="11" spans="1:11">
      <c r="A11" s="3" t="s">
        <v>12</v>
      </c>
      <c r="B11" s="3">
        <f>道のりを求めよう!B11</f>
        <v>2</v>
      </c>
      <c r="C11" s="3" t="s">
        <v>13</v>
      </c>
    </row>
    <row r="13" spans="1:11">
      <c r="A13" s="3" t="str">
        <f>G3</f>
        <v>Ａ地点</v>
      </c>
      <c r="B13" s="3" t="s">
        <v>2</v>
      </c>
      <c r="C13" s="3" t="str">
        <f>I3</f>
        <v>B地点</v>
      </c>
      <c r="D13" s="3" t="s">
        <v>42</v>
      </c>
    </row>
    <row r="15" spans="1:11">
      <c r="A15" s="3" t="str">
        <f>I3</f>
        <v>B地点</v>
      </c>
      <c r="B15" s="3" t="s">
        <v>2</v>
      </c>
      <c r="C15" s="3" t="str">
        <f>G5</f>
        <v>C地点</v>
      </c>
      <c r="D15" s="3" t="s">
        <v>43</v>
      </c>
    </row>
    <row r="17" spans="1:13" s="4" customFormat="1" ht="18">
      <c r="B17" s="9"/>
      <c r="G17" s="4">
        <f>B3</f>
        <v>30</v>
      </c>
      <c r="H17" s="4" t="s">
        <v>19</v>
      </c>
      <c r="M17" s="9"/>
    </row>
    <row r="18" spans="1:13" s="4" customFormat="1" ht="18">
      <c r="B18" s="9"/>
      <c r="D18" s="15" t="s">
        <v>73</v>
      </c>
      <c r="E18" s="4" t="s">
        <v>19</v>
      </c>
      <c r="I18" s="9"/>
      <c r="J18" s="15" t="s">
        <v>74</v>
      </c>
      <c r="K18" s="4" t="s">
        <v>19</v>
      </c>
      <c r="M18" s="9"/>
    </row>
    <row r="19" spans="1:13" s="4" customFormat="1" ht="18">
      <c r="A19" s="32" t="str">
        <f>G3</f>
        <v>Ａ地点</v>
      </c>
      <c r="B19" s="32"/>
      <c r="H19" s="32" t="str">
        <f>I3</f>
        <v>B地点</v>
      </c>
      <c r="I19" s="32"/>
      <c r="L19" s="32" t="str">
        <f>G5</f>
        <v>C地点</v>
      </c>
      <c r="M19" s="32"/>
    </row>
    <row r="20" spans="1:13" s="4" customFormat="1" ht="18">
      <c r="A20" s="4" t="s">
        <v>15</v>
      </c>
      <c r="B20" s="10"/>
      <c r="C20" s="5"/>
      <c r="D20" s="5"/>
      <c r="E20" s="5"/>
      <c r="F20" s="5"/>
      <c r="G20" s="5"/>
      <c r="H20" s="5"/>
      <c r="I20" s="11"/>
      <c r="J20" s="6"/>
      <c r="K20" s="6"/>
      <c r="L20" s="6"/>
      <c r="M20" s="9"/>
    </row>
    <row r="21" spans="1:13" s="4" customFormat="1" ht="18">
      <c r="B21" s="9"/>
      <c r="D21" s="7" t="s">
        <v>16</v>
      </c>
      <c r="E21" s="8" t="str">
        <f>D9&amp;"㎞　→"</f>
        <v>20㎞　→</v>
      </c>
      <c r="I21" s="9"/>
      <c r="J21" s="7" t="s">
        <v>16</v>
      </c>
      <c r="K21" s="8" t="str">
        <f>J9&amp;"㎞　→"</f>
        <v>10㎞　→</v>
      </c>
      <c r="M21" s="9"/>
    </row>
    <row r="22" spans="1:13" s="4" customFormat="1" ht="18">
      <c r="B22" s="9"/>
      <c r="G22" s="4">
        <f>B11</f>
        <v>2</v>
      </c>
      <c r="H22" s="4" t="s">
        <v>17</v>
      </c>
      <c r="M22" s="9"/>
    </row>
    <row r="23" spans="1:13" s="4" customFormat="1" ht="18"/>
    <row r="24" spans="1:13" s="4" customFormat="1" ht="18"/>
    <row r="25" spans="1:13" s="4" customFormat="1" ht="18">
      <c r="A25" s="12" t="s">
        <v>21</v>
      </c>
      <c r="B25" s="14" t="str">
        <f>G3</f>
        <v>Ａ地点</v>
      </c>
      <c r="C25" s="14" t="s">
        <v>2</v>
      </c>
      <c r="D25" s="14" t="str">
        <f>I3</f>
        <v>B地点</v>
      </c>
      <c r="E25" s="13" t="s">
        <v>24</v>
      </c>
      <c r="F25" s="13"/>
      <c r="G25" s="14" t="str">
        <f>I3</f>
        <v>B地点</v>
      </c>
      <c r="H25" s="14" t="s">
        <v>2</v>
      </c>
      <c r="I25" s="14" t="str">
        <f>G5</f>
        <v>C地点</v>
      </c>
      <c r="J25" s="13" t="s">
        <v>22</v>
      </c>
      <c r="K25" s="13"/>
      <c r="L25" s="13">
        <f>B3</f>
        <v>30</v>
      </c>
      <c r="M25" s="13" t="s">
        <v>23</v>
      </c>
    </row>
    <row r="26" spans="1:13" s="4" customFormat="1" ht="18">
      <c r="A26" s="13"/>
      <c r="B26" s="13"/>
      <c r="C26" s="14"/>
      <c r="D26" s="13"/>
      <c r="E26" s="13"/>
      <c r="F26" s="13"/>
      <c r="G26" s="13"/>
      <c r="H26" s="14"/>
      <c r="I26" s="13"/>
      <c r="J26" s="13"/>
      <c r="K26" s="13"/>
      <c r="L26" s="13"/>
      <c r="M26" s="13"/>
    </row>
    <row r="27" spans="1:13" s="4" customFormat="1" ht="18">
      <c r="A27" s="12" t="s">
        <v>21</v>
      </c>
      <c r="B27" s="14" t="str">
        <f>G3</f>
        <v>Ａ地点</v>
      </c>
      <c r="C27" s="14" t="s">
        <v>2</v>
      </c>
      <c r="D27" s="14" t="str">
        <f>I3</f>
        <v>B地点</v>
      </c>
      <c r="E27" s="13" t="s">
        <v>26</v>
      </c>
      <c r="F27" s="13"/>
      <c r="G27" s="14" t="str">
        <f>I3</f>
        <v>B地点</v>
      </c>
      <c r="H27" s="14" t="s">
        <v>2</v>
      </c>
      <c r="I27" s="14" t="str">
        <f>G5</f>
        <v>C地点</v>
      </c>
      <c r="J27" s="13" t="s">
        <v>27</v>
      </c>
      <c r="K27" s="13"/>
      <c r="L27" s="13">
        <f>B11</f>
        <v>2</v>
      </c>
      <c r="M27" s="13" t="s">
        <v>25</v>
      </c>
    </row>
    <row r="28" spans="1:13" s="4" customFormat="1" ht="18"/>
    <row r="29" spans="1:13" s="4" customFormat="1" ht="18"/>
    <row r="30" spans="1:13" s="4" customFormat="1" ht="18"/>
    <row r="31" spans="1:13" s="4" customFormat="1" ht="18"/>
    <row r="32" spans="1:13" s="4" customFormat="1" ht="18"/>
    <row r="33" s="4" customFormat="1" ht="18"/>
    <row r="34" s="4" customFormat="1" ht="18"/>
    <row r="35" s="4" customFormat="1" ht="18"/>
    <row r="36" s="4" customFormat="1" ht="18"/>
    <row r="37" s="4" customFormat="1" ht="18"/>
    <row r="38" s="4" customFormat="1" ht="18"/>
    <row r="39" s="4" customFormat="1" ht="18"/>
    <row r="40" s="4" customFormat="1" ht="18"/>
    <row r="41" s="4" customFormat="1" ht="18"/>
    <row r="42" s="4" customFormat="1" ht="18"/>
    <row r="43" s="4" customFormat="1" ht="18"/>
    <row r="44" s="4" customFormat="1" ht="18"/>
    <row r="45" s="4" customFormat="1" ht="18"/>
    <row r="46" s="4" customFormat="1" ht="18"/>
    <row r="47" s="4" customFormat="1" ht="18"/>
    <row r="48" s="4" customFormat="1" ht="18"/>
    <row r="49" s="4" customFormat="1" ht="18"/>
    <row r="50" s="4" customFormat="1" ht="18"/>
    <row r="51" s="4" customFormat="1" ht="18"/>
    <row r="52" s="4" customFormat="1" ht="18"/>
    <row r="53" s="4" customFormat="1" ht="18"/>
    <row r="54" s="4" customFormat="1" ht="18"/>
  </sheetData>
  <mergeCells count="3">
    <mergeCell ref="A19:B19"/>
    <mergeCell ref="H19:I19"/>
    <mergeCell ref="L19:M19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C4D2A-3ED8-4553-A6A2-68E574AC283B}">
  <dimension ref="A1:P58"/>
  <sheetViews>
    <sheetView workbookViewId="0">
      <selection activeCell="O1" sqref="O1"/>
    </sheetView>
  </sheetViews>
  <sheetFormatPr defaultRowHeight="26.5"/>
  <cols>
    <col min="1" max="1" width="9.5" style="3" bestFit="1" customWidth="1"/>
    <col min="2" max="2" width="6.58203125" style="3" customWidth="1"/>
    <col min="3" max="3" width="8.25" style="3" customWidth="1"/>
    <col min="4" max="4" width="6.58203125" style="3" customWidth="1"/>
    <col min="5" max="5" width="7.6640625" style="3" customWidth="1"/>
    <col min="6" max="6" width="10.1640625" style="3" customWidth="1"/>
    <col min="7" max="7" width="9.75" style="3" customWidth="1"/>
    <col min="8" max="8" width="9.5" style="3" bestFit="1" customWidth="1"/>
    <col min="9" max="9" width="9.5" style="3" customWidth="1"/>
    <col min="10" max="10" width="6.58203125" style="3" customWidth="1"/>
    <col min="11" max="11" width="9.5" style="3" bestFit="1" customWidth="1"/>
    <col min="12" max="12" width="9.5" style="3" customWidth="1"/>
    <col min="13" max="13" width="6.58203125" style="3" customWidth="1"/>
    <col min="14" max="14" width="12.33203125" style="3" bestFit="1" customWidth="1"/>
    <col min="15" max="15" width="6.58203125" style="3" customWidth="1"/>
    <col min="16" max="16384" width="8.6640625" style="3"/>
  </cols>
  <sheetData>
    <row r="1" spans="1:16" ht="38.5">
      <c r="A1" s="31" t="s">
        <v>68</v>
      </c>
      <c r="O1" s="21">
        <v>0</v>
      </c>
    </row>
    <row r="3" spans="1:16">
      <c r="A3" s="1" t="s">
        <v>0</v>
      </c>
      <c r="B3" s="3">
        <f>道のりを求めよう!B3</f>
        <v>30</v>
      </c>
      <c r="C3" s="3" t="s">
        <v>1</v>
      </c>
      <c r="G3" s="3" t="str">
        <f>道のりを求めよう!G3</f>
        <v>Ａ地点</v>
      </c>
      <c r="H3" s="3" t="s">
        <v>2</v>
      </c>
      <c r="I3" s="3" t="str">
        <f>道のりを求めよう!I3</f>
        <v>B地点</v>
      </c>
      <c r="J3" s="3" t="s">
        <v>5</v>
      </c>
    </row>
    <row r="4" spans="1:16">
      <c r="A4" s="1"/>
    </row>
    <row r="5" spans="1:16">
      <c r="A5" s="3" t="str">
        <f>道のりを求めよう!A5</f>
        <v>自転車</v>
      </c>
      <c r="B5" s="3" t="s">
        <v>14</v>
      </c>
      <c r="D5" s="3" t="str">
        <f>I3&amp;"からゴールの"</f>
        <v>B地点からゴールの</v>
      </c>
      <c r="G5" s="3" t="str">
        <f>道のりを求めよう!G5</f>
        <v>C地点</v>
      </c>
      <c r="H5" s="3" t="s">
        <v>10</v>
      </c>
    </row>
    <row r="7" spans="1:16">
      <c r="A7" s="3" t="str">
        <f>A5</f>
        <v>自転車</v>
      </c>
      <c r="B7" s="3" t="s">
        <v>45</v>
      </c>
    </row>
    <row r="9" spans="1:16">
      <c r="A9" s="3" t="str">
        <f>A5</f>
        <v>自転車</v>
      </c>
      <c r="B9" s="3" t="s">
        <v>8</v>
      </c>
      <c r="D9" s="3">
        <f>道のりを求めよう!D9</f>
        <v>20</v>
      </c>
      <c r="E9" s="3" t="s">
        <v>9</v>
      </c>
      <c r="F9" s="3" t="str">
        <f>A5</f>
        <v>自転車</v>
      </c>
      <c r="G9" s="3" t="s">
        <v>46</v>
      </c>
      <c r="J9" s="3">
        <f>道のりを求めよう!J9</f>
        <v>10</v>
      </c>
      <c r="K9" s="3" t="s">
        <v>11</v>
      </c>
    </row>
    <row r="11" spans="1:16">
      <c r="A11" s="3" t="s">
        <v>12</v>
      </c>
      <c r="B11" s="3">
        <f>道のりを求めよう!B11</f>
        <v>2</v>
      </c>
      <c r="C11" s="3" t="s">
        <v>13</v>
      </c>
    </row>
    <row r="13" spans="1:16">
      <c r="A13" s="3" t="str">
        <f>G3</f>
        <v>Ａ地点</v>
      </c>
      <c r="B13" s="3" t="s">
        <v>2</v>
      </c>
      <c r="C13" s="3" t="str">
        <f>I3</f>
        <v>B地点</v>
      </c>
      <c r="D13" s="3" t="s">
        <v>42</v>
      </c>
    </row>
    <row r="15" spans="1:16">
      <c r="A15" s="3" t="str">
        <f>I3</f>
        <v>B地点</v>
      </c>
      <c r="B15" s="3" t="s">
        <v>2</v>
      </c>
      <c r="C15" s="3" t="str">
        <f>G5</f>
        <v>C地点</v>
      </c>
      <c r="D15" s="3" t="s">
        <v>43</v>
      </c>
      <c r="O15" s="4"/>
      <c r="P15" s="4"/>
    </row>
    <row r="16" spans="1:16">
      <c r="O16" s="4"/>
      <c r="P16" s="4"/>
    </row>
    <row r="17" spans="1:16" s="4" customFormat="1" ht="18">
      <c r="B17" s="9"/>
      <c r="G17" s="4">
        <f>B3</f>
        <v>30</v>
      </c>
      <c r="H17" s="4" t="s">
        <v>19</v>
      </c>
      <c r="M17" s="9"/>
    </row>
    <row r="18" spans="1:16" s="4" customFormat="1" ht="18">
      <c r="B18" s="9"/>
      <c r="D18" s="7" t="str">
        <f>線分図!D18</f>
        <v>x</v>
      </c>
      <c r="E18" s="4" t="s">
        <v>19</v>
      </c>
      <c r="I18" s="9"/>
      <c r="J18" s="7" t="str">
        <f>線分図!J18</f>
        <v>y</v>
      </c>
      <c r="K18" s="4" t="s">
        <v>19</v>
      </c>
      <c r="M18" s="9"/>
    </row>
    <row r="19" spans="1:16" s="4" customFormat="1" ht="18">
      <c r="A19" s="32" t="str">
        <f>G3</f>
        <v>Ａ地点</v>
      </c>
      <c r="B19" s="32"/>
      <c r="H19" s="32" t="str">
        <f>I3</f>
        <v>B地点</v>
      </c>
      <c r="I19" s="32"/>
      <c r="L19" s="32" t="str">
        <f>G5</f>
        <v>C地点</v>
      </c>
      <c r="M19" s="32"/>
    </row>
    <row r="20" spans="1:16" s="4" customFormat="1" ht="18">
      <c r="A20" s="4" t="s">
        <v>15</v>
      </c>
      <c r="B20" s="10"/>
      <c r="C20" s="5"/>
      <c r="D20" s="5"/>
      <c r="E20" s="5"/>
      <c r="F20" s="5"/>
      <c r="G20" s="5"/>
      <c r="H20" s="5"/>
      <c r="I20" s="11"/>
      <c r="J20" s="6"/>
      <c r="K20" s="6"/>
      <c r="L20" s="6"/>
      <c r="M20" s="9"/>
    </row>
    <row r="21" spans="1:16" s="4" customFormat="1" ht="18">
      <c r="B21" s="9"/>
      <c r="D21" s="7" t="s">
        <v>16</v>
      </c>
      <c r="E21" s="8" t="str">
        <f>D9&amp;"㎞　→"</f>
        <v>20㎞　→</v>
      </c>
      <c r="I21" s="9"/>
      <c r="J21" s="7" t="s">
        <v>16</v>
      </c>
      <c r="K21" s="8" t="str">
        <f>J9&amp;"㎞　→"</f>
        <v>10㎞　→</v>
      </c>
      <c r="M21" s="9"/>
    </row>
    <row r="22" spans="1:16" s="4" customFormat="1" ht="18">
      <c r="B22" s="9"/>
      <c r="G22" s="4">
        <f>B11</f>
        <v>2</v>
      </c>
      <c r="H22" s="4" t="s">
        <v>17</v>
      </c>
      <c r="M22" s="9"/>
    </row>
    <row r="23" spans="1:16" s="4" customFormat="1" ht="18">
      <c r="O23" s="13"/>
      <c r="P23" s="13"/>
    </row>
    <row r="24" spans="1:16" s="4" customFormat="1">
      <c r="O24" s="16"/>
      <c r="P24" s="16"/>
    </row>
    <row r="25" spans="1:16" s="13" customFormat="1" ht="18">
      <c r="B25" s="22" t="str">
        <f>G3</f>
        <v>Ａ地点</v>
      </c>
      <c r="C25" s="22" t="s">
        <v>2</v>
      </c>
      <c r="D25" s="22" t="str">
        <f>I3</f>
        <v>B地点</v>
      </c>
      <c r="E25" s="23" t="s">
        <v>31</v>
      </c>
      <c r="F25" s="22"/>
      <c r="G25" s="24" t="str">
        <f>D18&amp;"㎞とし、"</f>
        <v>x㎞とし、</v>
      </c>
      <c r="H25" s="24"/>
      <c r="I25" s="24"/>
      <c r="J25" s="24"/>
      <c r="K25" s="24"/>
      <c r="L25" s="24"/>
    </row>
    <row r="26" spans="1:16" s="16" customFormat="1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O26" s="13"/>
      <c r="P26" s="13"/>
    </row>
    <row r="27" spans="1:16" s="13" customFormat="1" ht="18">
      <c r="B27" s="24" t="str">
        <f>I3</f>
        <v>B地点</v>
      </c>
      <c r="C27" s="24" t="s">
        <v>2</v>
      </c>
      <c r="D27" s="24" t="str">
        <f>G5</f>
        <v>C地点</v>
      </c>
      <c r="E27" s="23" t="s">
        <v>31</v>
      </c>
      <c r="F27" s="24"/>
      <c r="G27" s="24" t="str">
        <f>J18&amp;"㎞とすると、"</f>
        <v>y㎞とすると、</v>
      </c>
      <c r="H27" s="24"/>
      <c r="I27" s="24"/>
      <c r="J27" s="24"/>
      <c r="K27" s="24"/>
      <c r="L27" s="24"/>
    </row>
    <row r="28" spans="1:16" s="13" customFormat="1" ht="18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1:16" s="13" customFormat="1" ht="18">
      <c r="A29" s="12"/>
      <c r="B29" s="22" t="str">
        <f>D18</f>
        <v>x</v>
      </c>
      <c r="C29" s="22" t="s">
        <v>28</v>
      </c>
      <c r="D29" s="22" t="str">
        <f>J18</f>
        <v>y</v>
      </c>
      <c r="E29" s="22" t="s">
        <v>29</v>
      </c>
      <c r="F29" s="23">
        <f>G17</f>
        <v>30</v>
      </c>
      <c r="G29" s="22" t="s">
        <v>33</v>
      </c>
      <c r="H29" s="22"/>
      <c r="I29" s="22"/>
      <c r="J29" s="24"/>
      <c r="K29" s="24"/>
      <c r="L29" s="24"/>
    </row>
    <row r="30" spans="1:16" s="13" customFormat="1" ht="18">
      <c r="B30" s="24"/>
      <c r="C30" s="22"/>
      <c r="D30" s="24"/>
      <c r="E30" s="22"/>
      <c r="F30" s="24"/>
      <c r="G30" s="24"/>
      <c r="H30" s="22"/>
      <c r="I30" s="24"/>
      <c r="J30" s="24"/>
      <c r="K30" s="24"/>
      <c r="L30" s="24"/>
    </row>
    <row r="31" spans="1:16" s="13" customFormat="1" ht="18">
      <c r="A31" s="12"/>
      <c r="B31" s="26" t="str">
        <f>D18</f>
        <v>x</v>
      </c>
      <c r="C31" s="33" t="s">
        <v>30</v>
      </c>
      <c r="D31" s="26" t="str">
        <f>J18</f>
        <v>y</v>
      </c>
      <c r="E31" s="33" t="s">
        <v>32</v>
      </c>
      <c r="F31" s="34">
        <f>B11</f>
        <v>2</v>
      </c>
      <c r="G31" s="33" t="s">
        <v>34</v>
      </c>
      <c r="H31" s="22"/>
      <c r="I31" s="22"/>
      <c r="J31" s="24"/>
      <c r="K31" s="24"/>
      <c r="L31" s="24"/>
      <c r="O31" s="4"/>
      <c r="P31" s="4"/>
    </row>
    <row r="32" spans="1:16" s="13" customFormat="1" ht="18">
      <c r="B32" s="22">
        <f>D9</f>
        <v>20</v>
      </c>
      <c r="C32" s="33"/>
      <c r="D32" s="22">
        <f>J9</f>
        <v>10</v>
      </c>
      <c r="E32" s="33"/>
      <c r="F32" s="34"/>
      <c r="G32" s="33"/>
      <c r="H32" s="24"/>
      <c r="I32" s="24"/>
      <c r="J32" s="24"/>
      <c r="K32" s="24"/>
      <c r="L32" s="24"/>
    </row>
    <row r="33" spans="2:16" s="4" customFormat="1" ht="18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O33" s="13"/>
      <c r="P33" s="13"/>
    </row>
    <row r="34" spans="2:16" s="13" customFormat="1" ht="18">
      <c r="B34" s="24" t="s">
        <v>36</v>
      </c>
      <c r="C34" s="23">
        <f>LCM(B32,D32)</f>
        <v>20</v>
      </c>
      <c r="D34" s="24" t="s">
        <v>35</v>
      </c>
      <c r="E34" s="24"/>
      <c r="F34" s="24"/>
      <c r="G34" s="24"/>
      <c r="H34" s="24"/>
      <c r="I34" s="24"/>
      <c r="J34" s="24"/>
      <c r="K34" s="24"/>
      <c r="L34" s="24"/>
    </row>
    <row r="35" spans="2:16" s="13" customFormat="1" ht="18">
      <c r="B35" s="22" t="str">
        <f>IF(C34/B32=1,"",C34/B32)</f>
        <v/>
      </c>
      <c r="C35" s="22" t="str">
        <f>B31</f>
        <v>x</v>
      </c>
      <c r="D35" s="22" t="str">
        <f>C31</f>
        <v>+</v>
      </c>
      <c r="E35" s="22">
        <f>IF(G34=1,22,C34/D32)</f>
        <v>2</v>
      </c>
      <c r="F35" s="22" t="str">
        <f>D31</f>
        <v>y</v>
      </c>
      <c r="G35" s="22" t="str">
        <f>E31</f>
        <v>=</v>
      </c>
      <c r="H35" s="22">
        <f>F31*C34</f>
        <v>40</v>
      </c>
      <c r="I35" s="24" t="s">
        <v>37</v>
      </c>
      <c r="J35" s="24"/>
      <c r="K35" s="24"/>
      <c r="L35" s="24"/>
      <c r="O35" s="14"/>
      <c r="P35" s="14"/>
    </row>
    <row r="36" spans="2:16" s="13" customFormat="1" ht="18">
      <c r="B36" s="24" t="s">
        <v>38</v>
      </c>
      <c r="C36" s="23"/>
      <c r="D36" s="24"/>
      <c r="E36" s="24"/>
      <c r="F36" s="22" t="str">
        <f>J18</f>
        <v>y</v>
      </c>
      <c r="G36" s="22" t="s">
        <v>29</v>
      </c>
      <c r="H36" s="22">
        <f>H35-F29</f>
        <v>10</v>
      </c>
      <c r="I36" s="22"/>
      <c r="J36" s="24"/>
      <c r="K36" s="24"/>
      <c r="L36" s="24"/>
      <c r="O36" s="4"/>
      <c r="P36" s="4"/>
    </row>
    <row r="37" spans="2:16" s="14" customFormat="1" ht="18">
      <c r="B37" s="24" t="s">
        <v>39</v>
      </c>
      <c r="C37" s="22"/>
      <c r="D37" s="22"/>
      <c r="E37" s="22"/>
      <c r="F37" s="22" t="str">
        <f>D18</f>
        <v>x</v>
      </c>
      <c r="G37" s="22" t="s">
        <v>29</v>
      </c>
      <c r="H37" s="22">
        <f>F29-H36</f>
        <v>20</v>
      </c>
      <c r="I37" s="27"/>
      <c r="J37" s="22"/>
      <c r="K37" s="22"/>
      <c r="L37" s="22"/>
      <c r="O37" s="4"/>
      <c r="P37" s="4"/>
    </row>
    <row r="38" spans="2:16" s="4" customFormat="1" ht="18">
      <c r="B38" s="27"/>
      <c r="C38" s="27"/>
      <c r="D38" s="27"/>
      <c r="E38" s="27"/>
      <c r="F38" s="27"/>
      <c r="G38" s="28" t="s">
        <v>69</v>
      </c>
      <c r="H38" s="22" t="str">
        <f>IF(O1=1,H37,"")</f>
        <v/>
      </c>
      <c r="I38" s="22" t="s">
        <v>40</v>
      </c>
      <c r="J38" s="22" t="str">
        <f>IF(O1=1,H36,"")</f>
        <v/>
      </c>
      <c r="K38" s="22" t="s">
        <v>41</v>
      </c>
      <c r="L38" s="27"/>
    </row>
    <row r="39" spans="2:16" s="4" customFormat="1" ht="18">
      <c r="B39" s="24" t="str">
        <f>IF(O1=1,IF(H38*J38&lt;0,"この解は問題にあっていない。","この解は問題にあっている。"),"")</f>
        <v/>
      </c>
      <c r="C39" s="27"/>
      <c r="D39" s="27"/>
      <c r="E39" s="27"/>
      <c r="F39" s="27"/>
      <c r="G39" s="27"/>
      <c r="H39" s="27"/>
      <c r="I39" s="27"/>
      <c r="J39" s="27"/>
      <c r="K39" s="27"/>
      <c r="L39" s="27"/>
    </row>
    <row r="40" spans="2:16" s="4" customFormat="1" ht="18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2:16" s="4" customFormat="1" ht="18">
      <c r="B41" s="27"/>
      <c r="C41" s="24" t="str">
        <f>G3</f>
        <v>Ａ地点</v>
      </c>
      <c r="D41" s="24" t="s">
        <v>2</v>
      </c>
      <c r="E41" s="24" t="str">
        <f>I3</f>
        <v>B地点</v>
      </c>
      <c r="F41" s="24" t="s">
        <v>44</v>
      </c>
      <c r="G41" s="24"/>
      <c r="H41" s="24" t="str">
        <f>H38</f>
        <v/>
      </c>
      <c r="I41" s="24" t="s">
        <v>19</v>
      </c>
      <c r="J41" s="27"/>
      <c r="K41" s="27"/>
      <c r="L41" s="27"/>
    </row>
    <row r="42" spans="2:16" s="4" customFormat="1" ht="18">
      <c r="B42" s="27"/>
      <c r="C42" s="29" t="str">
        <f>I3</f>
        <v>B地点</v>
      </c>
      <c r="D42" s="29" t="s">
        <v>2</v>
      </c>
      <c r="E42" s="29" t="str">
        <f>G5</f>
        <v>C地点</v>
      </c>
      <c r="F42" s="29" t="s">
        <v>44</v>
      </c>
      <c r="G42" s="29"/>
      <c r="H42" s="29" t="str">
        <f>J38</f>
        <v/>
      </c>
      <c r="I42" s="29" t="s">
        <v>19</v>
      </c>
      <c r="J42" s="27"/>
      <c r="K42" s="27"/>
      <c r="L42" s="27"/>
    </row>
    <row r="43" spans="2:16" s="4" customFormat="1" ht="18"/>
    <row r="44" spans="2:16" s="4" customFormat="1" ht="18"/>
    <row r="45" spans="2:16" s="4" customFormat="1" ht="18"/>
    <row r="46" spans="2:16" s="4" customFormat="1" ht="18"/>
    <row r="47" spans="2:16" s="4" customFormat="1" ht="18"/>
    <row r="48" spans="2:16" s="4" customFormat="1" ht="18"/>
    <row r="49" spans="2:16" s="4" customFormat="1" ht="18"/>
    <row r="50" spans="2:16" s="4" customFormat="1" ht="18"/>
    <row r="51" spans="2:16" s="4" customFormat="1" ht="18"/>
    <row r="52" spans="2:16" s="4" customFormat="1" ht="18"/>
    <row r="53" spans="2:16" s="4" customFormat="1" ht="18"/>
    <row r="54" spans="2:16" s="4" customFormat="1" ht="18"/>
    <row r="55" spans="2:16" s="4" customFormat="1" ht="18"/>
    <row r="56" spans="2:16" s="4" customFormat="1" ht="18"/>
    <row r="57" spans="2:16" s="4" customFormat="1">
      <c r="O57" s="3"/>
      <c r="P57" s="3"/>
    </row>
    <row r="58" spans="2:16" s="4" customFormat="1">
      <c r="B58" s="3"/>
      <c r="F58" s="3"/>
      <c r="G58" s="3"/>
      <c r="H58" s="3"/>
      <c r="I58" s="3"/>
      <c r="O58" s="3"/>
      <c r="P58" s="3"/>
    </row>
  </sheetData>
  <mergeCells count="7">
    <mergeCell ref="A19:B19"/>
    <mergeCell ref="H19:I19"/>
    <mergeCell ref="L19:M19"/>
    <mergeCell ref="C31:C32"/>
    <mergeCell ref="E31:E32"/>
    <mergeCell ref="F31:F32"/>
    <mergeCell ref="G31:G32"/>
  </mergeCells>
  <phoneticPr fontId="1"/>
  <conditionalFormatting sqref="B39">
    <cfRule type="expression" dxfId="3" priority="1">
      <formula>$H$38*$J$38&lt;0</formula>
    </cfRule>
  </conditionalFormatting>
  <conditionalFormatting sqref="B25:L43">
    <cfRule type="expression" dxfId="2" priority="5">
      <formula>$O$1=1</formula>
    </cfRule>
  </conditionalFormatting>
  <conditionalFormatting sqref="H38 J38">
    <cfRule type="cellIs" dxfId="1" priority="4" operator="lessThan">
      <formula>0</formula>
    </cfRule>
  </conditionalFormatting>
  <conditionalFormatting sqref="H41:H42">
    <cfRule type="expression" dxfId="0" priority="3">
      <formula>$H$38*$J$38&lt;0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使い方</vt:lpstr>
      <vt:lpstr>道のりを求めよう</vt:lpstr>
      <vt:lpstr>線分図</vt:lpstr>
      <vt:lpstr>連立方程式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鈴木英之</dc:creator>
  <cp:lastModifiedBy>英之 鈴木</cp:lastModifiedBy>
  <cp:lastPrinted>2025-06-01T06:44:56Z</cp:lastPrinted>
  <dcterms:created xsi:type="dcterms:W3CDTF">2015-06-05T18:19:34Z</dcterms:created>
  <dcterms:modified xsi:type="dcterms:W3CDTF">2025-06-02T20:17:12Z</dcterms:modified>
</cp:coreProperties>
</file>